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80" windowHeight="912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<sst xmlns="http://schemas.openxmlformats.org/spreadsheetml/2006/main" count="10" uniqueCount="10">
  <si>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Année</t>
  </si>
  <si>
    <t>dû au début</t>
  </si>
  <si>
    <t>annuité</t>
  </si>
  <si>
    <t>intérêt</t>
  </si>
  <si>
    <t>capital</t>
  </si>
  <si>
    <t>intérêts cum</t>
  </si>
  <si>
    <t>capital cum</t>
  </si>
  <si>
    <t>dû à la fin</t>
  </si>
  <si>
    <t>=VPM(A2;A3;-A1)</t>
  </si>
  <si>
    <t>=A1*A2/(1-(1/(1+A2)^A3))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</si>
</sst>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/>
    </xf>
    <xf numFmtId="8" fontId="0" fillId="0" borderId="0" xfId="0" applyNumberFormat="1" applyAlignment="1">
      <alignment/>
    </xf>
    <xf numFmtId="0" fontId="0" fillId="0" borderId="0" xfId="0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workbookViewId="0" topLeftCell="A1">
      <selection activeCell="C39" sqref="C39"/>
    </sheetView>
  </sheetViews>
  <sheetFormatPr defaultColWidth="11.421875" defaultRowHeight="12.75"/>
  <cols>
    <col min="2" max="2" width="11.7109375" style="0" customWidth="1"/>
    <col min="4" max="5" width="11.7109375" style="0" bestFit="1" customWidth="1"/>
    <col min="6" max="6" width="11.7109375" style="0" customWidth="1"/>
    <col min="7" max="8" width="11.7109375" style="0" bestFit="1" customWidth="1"/>
  </cols>
  <sheetData>
    <row r="1" spans="1:5" ht="12.75">
      <c r="A1">
        <v>150000</v>
      </c>
      <c r="C1">
        <f>A1*A2/(1-(1/(1+A2)^A3))</f>
        <v>15674.91094624645</v>
      </c>
      <c r="E1" s="3" t="s">
        <v>9</v>
      </c>
    </row>
    <row r="2" spans="1:5" ht="12.75">
      <c r="A2">
        <v>0.1</v>
      </c>
      <c r="C2" s="2">
        <f>PMT(A2,A3,-A1)</f>
        <v>15674.910946246451</v>
      </c>
      <c r="E2" s="3" t="s">
        <v>8</v>
      </c>
    </row>
    <row r="3" ht="12.75">
      <c r="A3">
        <v>33</v>
      </c>
    </row>
    <row r="5" spans="1:8" ht="12.75">
      <c r="A5" t="s">
        <v>0</v>
      </c>
      <c r="B5" t="s">
        <v>1</v>
      </c>
      <c r="C5" t="s">
        <v>2</v>
      </c>
      <c r="D5" t="s">
        <v>3</v>
      </c>
      <c r="E5" t="s">
        <v>4</v>
      </c>
      <c r="F5" t="s">
        <v>7</v>
      </c>
      <c r="G5" t="s">
        <v>5</v>
      </c>
      <c r="H5" t="s">
        <v>6</v>
      </c>
    </row>
    <row r="6" spans="1:8" ht="12.75">
      <c r="A6">
        <v>1</v>
      </c>
      <c r="B6" s="1">
        <f>A1</f>
        <v>150000</v>
      </c>
      <c r="C6" s="1">
        <f>IF(A6&lt;=$A$3,$C$1,0)</f>
        <v>15674.91094624645</v>
      </c>
      <c r="D6" s="1">
        <f>$A$2*B6</f>
        <v>15000</v>
      </c>
      <c r="E6" s="1">
        <f>C6-D6</f>
        <v>674.9109462464494</v>
      </c>
      <c r="F6" s="1">
        <f>B6-E6</f>
        <v>149325.08905375356</v>
      </c>
      <c r="G6" s="1">
        <f>D6</f>
        <v>15000</v>
      </c>
      <c r="H6" s="1">
        <f>E6</f>
        <v>674.9109462464494</v>
      </c>
    </row>
    <row r="7" spans="1:8" ht="12.75">
      <c r="A7">
        <v>2</v>
      </c>
      <c r="B7" s="1">
        <f>IF(A7&lt;=$A$3,F6,0)</f>
        <v>149325.08905375356</v>
      </c>
      <c r="C7" s="1">
        <f aca="true" t="shared" si="0" ref="C7:C45">IF(A7&lt;=$A$3,$C$1,0)</f>
        <v>15674.91094624645</v>
      </c>
      <c r="D7" s="1">
        <f aca="true" t="shared" si="1" ref="D7:D45">$A$2*B7</f>
        <v>14932.508905375356</v>
      </c>
      <c r="E7" s="1">
        <f aca="true" t="shared" si="2" ref="E7:E45">C7-D7</f>
        <v>742.402040871093</v>
      </c>
      <c r="F7" s="1">
        <f aca="true" t="shared" si="3" ref="F7:F45">B7-E7</f>
        <v>148582.68701288247</v>
      </c>
      <c r="G7" s="1">
        <f>D7+G6</f>
        <v>29932.508905375355</v>
      </c>
      <c r="H7" s="1">
        <f>E7+H6</f>
        <v>1417.3129871175424</v>
      </c>
    </row>
    <row r="8" spans="1:8" ht="12.75">
      <c r="A8">
        <v>3</v>
      </c>
      <c r="B8" s="1">
        <f aca="true" t="shared" si="4" ref="B8:B45">IF(A8&lt;=$A$3,F7,0)</f>
        <v>148582.68701288247</v>
      </c>
      <c r="C8" s="1">
        <f t="shared" si="0"/>
        <v>15674.91094624645</v>
      </c>
      <c r="D8" s="1">
        <f t="shared" si="1"/>
        <v>14858.268701288247</v>
      </c>
      <c r="E8" s="1">
        <f t="shared" si="2"/>
        <v>816.6422449582024</v>
      </c>
      <c r="F8" s="1">
        <f t="shared" si="3"/>
        <v>147766.04476792426</v>
      </c>
      <c r="G8" s="1">
        <f aca="true" t="shared" si="5" ref="G8:G45">D8+G7</f>
        <v>44790.7776066636</v>
      </c>
      <c r="H8" s="1">
        <f aca="true" t="shared" si="6" ref="H8:H45">E8+H7</f>
        <v>2233.955232075745</v>
      </c>
    </row>
    <row r="9" spans="1:8" ht="12.75">
      <c r="A9">
        <v>4</v>
      </c>
      <c r="B9" s="1">
        <f t="shared" si="4"/>
        <v>147766.04476792426</v>
      </c>
      <c r="C9" s="1">
        <f t="shared" si="0"/>
        <v>15674.91094624645</v>
      </c>
      <c r="D9" s="1">
        <f t="shared" si="1"/>
        <v>14776.604476792427</v>
      </c>
      <c r="E9" s="1">
        <f t="shared" si="2"/>
        <v>898.3064694540226</v>
      </c>
      <c r="F9" s="1">
        <f t="shared" si="3"/>
        <v>146867.73829847024</v>
      </c>
      <c r="G9" s="1">
        <f t="shared" si="5"/>
        <v>59567.382083456025</v>
      </c>
      <c r="H9" s="1">
        <f t="shared" si="6"/>
        <v>3132.2617015297674</v>
      </c>
    </row>
    <row r="10" spans="1:8" ht="12.75">
      <c r="A10">
        <v>5</v>
      </c>
      <c r="B10" s="1">
        <f t="shared" si="4"/>
        <v>146867.73829847024</v>
      </c>
      <c r="C10" s="1">
        <f t="shared" si="0"/>
        <v>15674.91094624645</v>
      </c>
      <c r="D10" s="1">
        <f t="shared" si="1"/>
        <v>14686.773829847025</v>
      </c>
      <c r="E10" s="1">
        <f t="shared" si="2"/>
        <v>988.1371163994245</v>
      </c>
      <c r="F10" s="1">
        <f t="shared" si="3"/>
        <v>145879.60118207082</v>
      </c>
      <c r="G10" s="1">
        <f t="shared" si="5"/>
        <v>74254.15591330305</v>
      </c>
      <c r="H10" s="1">
        <f t="shared" si="6"/>
        <v>4120.398817929192</v>
      </c>
    </row>
    <row r="11" spans="1:8" ht="12.75">
      <c r="A11">
        <v>6</v>
      </c>
      <c r="B11" s="1">
        <f t="shared" si="4"/>
        <v>145879.60118207082</v>
      </c>
      <c r="C11" s="1">
        <f t="shared" si="0"/>
        <v>15674.91094624645</v>
      </c>
      <c r="D11" s="1">
        <f t="shared" si="1"/>
        <v>14587.960118207084</v>
      </c>
      <c r="E11" s="1">
        <f t="shared" si="2"/>
        <v>1086.9508280393657</v>
      </c>
      <c r="F11" s="1">
        <f t="shared" si="3"/>
        <v>144792.65035403144</v>
      </c>
      <c r="G11" s="1">
        <f t="shared" si="5"/>
        <v>88842.11603151014</v>
      </c>
      <c r="H11" s="1">
        <f t="shared" si="6"/>
        <v>5207.3496459685575</v>
      </c>
    </row>
    <row r="12" spans="1:8" ht="12.75">
      <c r="A12">
        <v>7</v>
      </c>
      <c r="B12" s="1">
        <f t="shared" si="4"/>
        <v>144792.65035403144</v>
      </c>
      <c r="C12" s="1">
        <f t="shared" si="0"/>
        <v>15674.91094624645</v>
      </c>
      <c r="D12" s="1">
        <f t="shared" si="1"/>
        <v>14479.265035403145</v>
      </c>
      <c r="E12" s="1">
        <f t="shared" si="2"/>
        <v>1195.6459108433046</v>
      </c>
      <c r="F12" s="1">
        <f t="shared" si="3"/>
        <v>143597.00444318814</v>
      </c>
      <c r="G12" s="1">
        <f t="shared" si="5"/>
        <v>103321.3810669133</v>
      </c>
      <c r="H12" s="1">
        <f t="shared" si="6"/>
        <v>6402.995556811862</v>
      </c>
    </row>
    <row r="13" spans="1:8" ht="12.75">
      <c r="A13">
        <v>8</v>
      </c>
      <c r="B13" s="1">
        <f t="shared" si="4"/>
        <v>143597.00444318814</v>
      </c>
      <c r="C13" s="1">
        <f t="shared" si="0"/>
        <v>15674.91094624645</v>
      </c>
      <c r="D13" s="1">
        <f t="shared" si="1"/>
        <v>14359.700444318814</v>
      </c>
      <c r="E13" s="1">
        <f t="shared" si="2"/>
        <v>1315.210501927635</v>
      </c>
      <c r="F13" s="1">
        <f t="shared" si="3"/>
        <v>142281.7939412605</v>
      </c>
      <c r="G13" s="1">
        <f t="shared" si="5"/>
        <v>117681.08151123211</v>
      </c>
      <c r="H13" s="1">
        <f t="shared" si="6"/>
        <v>7718.206058739497</v>
      </c>
    </row>
    <row r="14" spans="1:8" ht="12.75">
      <c r="A14">
        <v>9</v>
      </c>
      <c r="B14" s="1">
        <f t="shared" si="4"/>
        <v>142281.7939412605</v>
      </c>
      <c r="C14" s="1">
        <f t="shared" si="0"/>
        <v>15674.91094624645</v>
      </c>
      <c r="D14" s="1">
        <f t="shared" si="1"/>
        <v>14228.17939412605</v>
      </c>
      <c r="E14" s="1">
        <f t="shared" si="2"/>
        <v>1446.7315521204</v>
      </c>
      <c r="F14" s="1">
        <f t="shared" si="3"/>
        <v>140835.06238914008</v>
      </c>
      <c r="G14" s="1">
        <f t="shared" si="5"/>
        <v>131909.26090535815</v>
      </c>
      <c r="H14" s="1">
        <f t="shared" si="6"/>
        <v>9164.937610859897</v>
      </c>
    </row>
    <row r="15" spans="1:8" ht="12.75">
      <c r="A15">
        <v>10</v>
      </c>
      <c r="B15" s="1">
        <f t="shared" si="4"/>
        <v>140835.06238914008</v>
      </c>
      <c r="C15" s="1">
        <f t="shared" si="0"/>
        <v>15674.91094624645</v>
      </c>
      <c r="D15" s="1">
        <f t="shared" si="1"/>
        <v>14083.506238914008</v>
      </c>
      <c r="E15" s="1">
        <f t="shared" si="2"/>
        <v>1591.4047073324418</v>
      </c>
      <c r="F15" s="1">
        <f t="shared" si="3"/>
        <v>139243.65768180764</v>
      </c>
      <c r="G15" s="1">
        <f t="shared" si="5"/>
        <v>145992.76714427216</v>
      </c>
      <c r="H15" s="1">
        <f t="shared" si="6"/>
        <v>10756.342318192339</v>
      </c>
    </row>
    <row r="16" spans="1:8" ht="12.75">
      <c r="A16">
        <v>11</v>
      </c>
      <c r="B16" s="1">
        <f t="shared" si="4"/>
        <v>139243.65768180764</v>
      </c>
      <c r="C16" s="1">
        <f t="shared" si="0"/>
        <v>15674.91094624645</v>
      </c>
      <c r="D16" s="1">
        <f t="shared" si="1"/>
        <v>13924.365768180765</v>
      </c>
      <c r="E16" s="1">
        <f t="shared" si="2"/>
        <v>1750.545178065684</v>
      </c>
      <c r="F16" s="1">
        <f t="shared" si="3"/>
        <v>137493.11250374196</v>
      </c>
      <c r="G16" s="1">
        <f t="shared" si="5"/>
        <v>159917.13291245291</v>
      </c>
      <c r="H16" s="1">
        <f t="shared" si="6"/>
        <v>12506.887496258023</v>
      </c>
    </row>
    <row r="17" spans="1:8" ht="12.75">
      <c r="A17">
        <v>12</v>
      </c>
      <c r="B17" s="1">
        <f t="shared" si="4"/>
        <v>137493.11250374196</v>
      </c>
      <c r="C17" s="1">
        <f t="shared" si="0"/>
        <v>15674.91094624645</v>
      </c>
      <c r="D17" s="1">
        <f t="shared" si="1"/>
        <v>13749.311250374196</v>
      </c>
      <c r="E17" s="1">
        <f t="shared" si="2"/>
        <v>1925.5996958722535</v>
      </c>
      <c r="F17" s="1">
        <f t="shared" si="3"/>
        <v>135567.5128078697</v>
      </c>
      <c r="G17" s="1">
        <f t="shared" si="5"/>
        <v>173666.4441628271</v>
      </c>
      <c r="H17" s="1">
        <f t="shared" si="6"/>
        <v>14432.487192130277</v>
      </c>
    </row>
    <row r="18" spans="1:8" ht="12.75">
      <c r="A18">
        <v>13</v>
      </c>
      <c r="B18" s="1">
        <f t="shared" si="4"/>
        <v>135567.5128078697</v>
      </c>
      <c r="C18" s="1">
        <f t="shared" si="0"/>
        <v>15674.91094624645</v>
      </c>
      <c r="D18" s="1">
        <f t="shared" si="1"/>
        <v>13556.751280786972</v>
      </c>
      <c r="E18" s="1">
        <f t="shared" si="2"/>
        <v>2118.1596654594778</v>
      </c>
      <c r="F18" s="1">
        <f t="shared" si="3"/>
        <v>133449.35314241023</v>
      </c>
      <c r="G18" s="1">
        <f t="shared" si="5"/>
        <v>187223.19544361407</v>
      </c>
      <c r="H18" s="1">
        <f t="shared" si="6"/>
        <v>16550.646857589752</v>
      </c>
    </row>
    <row r="19" spans="1:8" ht="12.75">
      <c r="A19">
        <v>14</v>
      </c>
      <c r="B19" s="1">
        <f t="shared" si="4"/>
        <v>133449.35314241023</v>
      </c>
      <c r="C19" s="1">
        <f t="shared" si="0"/>
        <v>15674.91094624645</v>
      </c>
      <c r="D19" s="1">
        <f t="shared" si="1"/>
        <v>13344.935314241024</v>
      </c>
      <c r="E19" s="1">
        <f t="shared" si="2"/>
        <v>2329.9756320054257</v>
      </c>
      <c r="F19" s="1">
        <f t="shared" si="3"/>
        <v>131119.3775104048</v>
      </c>
      <c r="G19" s="1">
        <f t="shared" si="5"/>
        <v>200568.13075785508</v>
      </c>
      <c r="H19" s="1">
        <f t="shared" si="6"/>
        <v>18880.62248959518</v>
      </c>
    </row>
    <row r="20" spans="1:8" ht="12.75">
      <c r="A20">
        <v>15</v>
      </c>
      <c r="B20" s="1">
        <f t="shared" si="4"/>
        <v>131119.3775104048</v>
      </c>
      <c r="C20" s="1">
        <f t="shared" si="0"/>
        <v>15674.91094624645</v>
      </c>
      <c r="D20" s="1">
        <f t="shared" si="1"/>
        <v>13111.937751040481</v>
      </c>
      <c r="E20" s="1">
        <f t="shared" si="2"/>
        <v>2562.9731952059683</v>
      </c>
      <c r="F20" s="1">
        <f t="shared" si="3"/>
        <v>128556.40431519883</v>
      </c>
      <c r="G20" s="1">
        <f t="shared" si="5"/>
        <v>213680.06850889555</v>
      </c>
      <c r="H20" s="1">
        <f t="shared" si="6"/>
        <v>21443.59568480115</v>
      </c>
    </row>
    <row r="21" spans="1:8" ht="12.75">
      <c r="A21">
        <v>16</v>
      </c>
      <c r="B21" s="1">
        <f t="shared" si="4"/>
        <v>128556.40431519883</v>
      </c>
      <c r="C21" s="1">
        <f t="shared" si="0"/>
        <v>15674.91094624645</v>
      </c>
      <c r="D21" s="1">
        <f t="shared" si="1"/>
        <v>12855.640431519883</v>
      </c>
      <c r="E21" s="1">
        <f t="shared" si="2"/>
        <v>2819.270514726566</v>
      </c>
      <c r="F21" s="1">
        <f t="shared" si="3"/>
        <v>125737.13380047226</v>
      </c>
      <c r="G21" s="1">
        <f t="shared" si="5"/>
        <v>226535.70894041544</v>
      </c>
      <c r="H21" s="1">
        <f t="shared" si="6"/>
        <v>24262.866199527714</v>
      </c>
    </row>
    <row r="22" spans="1:8" ht="12.75">
      <c r="A22">
        <v>17</v>
      </c>
      <c r="B22" s="1">
        <f t="shared" si="4"/>
        <v>125737.13380047226</v>
      </c>
      <c r="C22" s="1">
        <f t="shared" si="0"/>
        <v>15674.91094624645</v>
      </c>
      <c r="D22" s="1">
        <f t="shared" si="1"/>
        <v>12573.713380047227</v>
      </c>
      <c r="E22" s="1">
        <f t="shared" si="2"/>
        <v>3101.197566199222</v>
      </c>
      <c r="F22" s="1">
        <f t="shared" si="3"/>
        <v>122635.93623427305</v>
      </c>
      <c r="G22" s="1">
        <f t="shared" si="5"/>
        <v>239109.42232046268</v>
      </c>
      <c r="H22" s="1">
        <f t="shared" si="6"/>
        <v>27364.063765726936</v>
      </c>
    </row>
    <row r="23" spans="1:8" ht="12.75">
      <c r="A23">
        <v>18</v>
      </c>
      <c r="B23" s="1">
        <f t="shared" si="4"/>
        <v>122635.93623427305</v>
      </c>
      <c r="C23" s="1">
        <f t="shared" si="0"/>
        <v>15674.91094624645</v>
      </c>
      <c r="D23" s="1">
        <f t="shared" si="1"/>
        <v>12263.593623427305</v>
      </c>
      <c r="E23" s="1">
        <f t="shared" si="2"/>
        <v>3411.3173228191445</v>
      </c>
      <c r="F23" s="1">
        <f t="shared" si="3"/>
        <v>119224.6189114539</v>
      </c>
      <c r="G23" s="1">
        <f t="shared" si="5"/>
        <v>251373.01594388997</v>
      </c>
      <c r="H23" s="1">
        <f t="shared" si="6"/>
        <v>30775.38108854608</v>
      </c>
    </row>
    <row r="24" spans="1:8" ht="12.75">
      <c r="A24">
        <v>19</v>
      </c>
      <c r="B24" s="1">
        <f t="shared" si="4"/>
        <v>119224.6189114539</v>
      </c>
      <c r="C24" s="1">
        <f t="shared" si="0"/>
        <v>15674.91094624645</v>
      </c>
      <c r="D24" s="1">
        <f t="shared" si="1"/>
        <v>11922.46189114539</v>
      </c>
      <c r="E24" s="1">
        <f t="shared" si="2"/>
        <v>3752.4490551010585</v>
      </c>
      <c r="F24" s="1">
        <f t="shared" si="3"/>
        <v>115472.16985635285</v>
      </c>
      <c r="G24" s="1">
        <f t="shared" si="5"/>
        <v>263295.47783503536</v>
      </c>
      <c r="H24" s="1">
        <f t="shared" si="6"/>
        <v>34527.83014364714</v>
      </c>
    </row>
    <row r="25" spans="1:8" ht="12.75">
      <c r="A25">
        <v>20</v>
      </c>
      <c r="B25" s="1">
        <f t="shared" si="4"/>
        <v>115472.16985635285</v>
      </c>
      <c r="C25" s="1">
        <f t="shared" si="0"/>
        <v>15674.91094624645</v>
      </c>
      <c r="D25" s="1">
        <f t="shared" si="1"/>
        <v>11547.216985635285</v>
      </c>
      <c r="E25" s="1">
        <f t="shared" si="2"/>
        <v>4127.693960611165</v>
      </c>
      <c r="F25" s="1">
        <f t="shared" si="3"/>
        <v>111344.47589574168</v>
      </c>
      <c r="G25" s="1">
        <f t="shared" si="5"/>
        <v>274842.69482067064</v>
      </c>
      <c r="H25" s="1">
        <f t="shared" si="6"/>
        <v>38655.5241042583</v>
      </c>
    </row>
    <row r="26" spans="1:8" ht="12.75">
      <c r="A26">
        <v>21</v>
      </c>
      <c r="B26" s="1">
        <f t="shared" si="4"/>
        <v>111344.47589574168</v>
      </c>
      <c r="C26" s="1">
        <f t="shared" si="0"/>
        <v>15674.91094624645</v>
      </c>
      <c r="D26" s="1">
        <f t="shared" si="1"/>
        <v>11134.447589574169</v>
      </c>
      <c r="E26" s="1">
        <f t="shared" si="2"/>
        <v>4540.4633566722805</v>
      </c>
      <c r="F26" s="1">
        <f t="shared" si="3"/>
        <v>106804.0125390694</v>
      </c>
      <c r="G26" s="1">
        <f t="shared" si="5"/>
        <v>285977.1424102448</v>
      </c>
      <c r="H26" s="1">
        <f t="shared" si="6"/>
        <v>43195.987460930584</v>
      </c>
    </row>
    <row r="27" spans="1:8" ht="12.75">
      <c r="A27">
        <v>22</v>
      </c>
      <c r="B27" s="1">
        <f t="shared" si="4"/>
        <v>106804.0125390694</v>
      </c>
      <c r="C27" s="1">
        <f t="shared" si="0"/>
        <v>15674.91094624645</v>
      </c>
      <c r="D27" s="1">
        <f t="shared" si="1"/>
        <v>10680.40125390694</v>
      </c>
      <c r="E27" s="1">
        <f t="shared" si="2"/>
        <v>4994.509692339509</v>
      </c>
      <c r="F27" s="1">
        <f t="shared" si="3"/>
        <v>101809.5028467299</v>
      </c>
      <c r="G27" s="1">
        <f t="shared" si="5"/>
        <v>296657.54366415174</v>
      </c>
      <c r="H27" s="1">
        <f t="shared" si="6"/>
        <v>48190.497153270095</v>
      </c>
    </row>
    <row r="28" spans="1:8" ht="12.75">
      <c r="A28">
        <v>23</v>
      </c>
      <c r="B28" s="1">
        <f t="shared" si="4"/>
        <v>101809.5028467299</v>
      </c>
      <c r="C28" s="1">
        <f t="shared" si="0"/>
        <v>15674.91094624645</v>
      </c>
      <c r="D28" s="1">
        <f t="shared" si="1"/>
        <v>10180.95028467299</v>
      </c>
      <c r="E28" s="1">
        <f t="shared" si="2"/>
        <v>5493.960661573459</v>
      </c>
      <c r="F28" s="1">
        <f t="shared" si="3"/>
        <v>96315.54218515643</v>
      </c>
      <c r="G28" s="1">
        <f t="shared" si="5"/>
        <v>306838.49394882476</v>
      </c>
      <c r="H28" s="1">
        <f t="shared" si="6"/>
        <v>53684.457814843554</v>
      </c>
    </row>
    <row r="29" spans="1:8" ht="12.75">
      <c r="A29">
        <v>24</v>
      </c>
      <c r="B29" s="1">
        <f t="shared" si="4"/>
        <v>96315.54218515643</v>
      </c>
      <c r="C29" s="1">
        <f t="shared" si="0"/>
        <v>15674.91094624645</v>
      </c>
      <c r="D29" s="1">
        <f t="shared" si="1"/>
        <v>9631.554218515643</v>
      </c>
      <c r="E29" s="1">
        <f t="shared" si="2"/>
        <v>6043.356727730807</v>
      </c>
      <c r="F29" s="1">
        <f t="shared" si="3"/>
        <v>90272.18545742563</v>
      </c>
      <c r="G29" s="1">
        <f t="shared" si="5"/>
        <v>316470.0481673404</v>
      </c>
      <c r="H29" s="1">
        <f t="shared" si="6"/>
        <v>59727.81454257436</v>
      </c>
    </row>
    <row r="30" spans="1:8" ht="12.75">
      <c r="A30">
        <v>25</v>
      </c>
      <c r="B30" s="1">
        <f t="shared" si="4"/>
        <v>90272.18545742563</v>
      </c>
      <c r="C30" s="1">
        <f t="shared" si="0"/>
        <v>15674.91094624645</v>
      </c>
      <c r="D30" s="1">
        <f t="shared" si="1"/>
        <v>9027.218545742564</v>
      </c>
      <c r="E30" s="1">
        <f t="shared" si="2"/>
        <v>6647.692400503885</v>
      </c>
      <c r="F30" s="1">
        <f t="shared" si="3"/>
        <v>83624.49305692174</v>
      </c>
      <c r="G30" s="1">
        <f t="shared" si="5"/>
        <v>325497.26671308296</v>
      </c>
      <c r="H30" s="1">
        <f t="shared" si="6"/>
        <v>66375.50694307825</v>
      </c>
    </row>
    <row r="31" spans="1:8" ht="12.75">
      <c r="A31">
        <v>26</v>
      </c>
      <c r="B31" s="1">
        <f t="shared" si="4"/>
        <v>83624.49305692174</v>
      </c>
      <c r="C31" s="1">
        <f t="shared" si="0"/>
        <v>15674.91094624645</v>
      </c>
      <c r="D31" s="1">
        <f t="shared" si="1"/>
        <v>8362.449305692175</v>
      </c>
      <c r="E31" s="1">
        <f t="shared" si="2"/>
        <v>7312.461640554275</v>
      </c>
      <c r="F31" s="1">
        <f t="shared" si="3"/>
        <v>76312.03141636746</v>
      </c>
      <c r="G31" s="1">
        <f t="shared" si="5"/>
        <v>333859.7160187751</v>
      </c>
      <c r="H31" s="1">
        <f t="shared" si="6"/>
        <v>73687.96858363252</v>
      </c>
    </row>
    <row r="32" spans="1:8" ht="12.75">
      <c r="A32">
        <v>27</v>
      </c>
      <c r="B32" s="1">
        <f t="shared" si="4"/>
        <v>76312.03141636746</v>
      </c>
      <c r="C32" s="1">
        <f t="shared" si="0"/>
        <v>15674.91094624645</v>
      </c>
      <c r="D32" s="1">
        <f t="shared" si="1"/>
        <v>7631.203141636746</v>
      </c>
      <c r="E32" s="1">
        <f t="shared" si="2"/>
        <v>8043.707804609703</v>
      </c>
      <c r="F32" s="1">
        <f t="shared" si="3"/>
        <v>68268.32361175776</v>
      </c>
      <c r="G32" s="1">
        <f t="shared" si="5"/>
        <v>341490.91916041187</v>
      </c>
      <c r="H32" s="1">
        <f t="shared" si="6"/>
        <v>81731.67638824222</v>
      </c>
    </row>
    <row r="33" spans="1:8" ht="12.75">
      <c r="A33">
        <v>28</v>
      </c>
      <c r="B33" s="1">
        <f t="shared" si="4"/>
        <v>68268.32361175776</v>
      </c>
      <c r="C33" s="1">
        <f t="shared" si="0"/>
        <v>15674.91094624645</v>
      </c>
      <c r="D33" s="1">
        <f t="shared" si="1"/>
        <v>6826.832361175777</v>
      </c>
      <c r="E33" s="1">
        <f t="shared" si="2"/>
        <v>8848.078585070672</v>
      </c>
      <c r="F33" s="1">
        <f t="shared" si="3"/>
        <v>59420.24502668709</v>
      </c>
      <c r="G33" s="1">
        <f t="shared" si="5"/>
        <v>348317.75152158766</v>
      </c>
      <c r="H33" s="1">
        <f t="shared" si="6"/>
        <v>90579.7549733129</v>
      </c>
    </row>
    <row r="34" spans="1:8" ht="12.75">
      <c r="A34">
        <v>29</v>
      </c>
      <c r="B34" s="1">
        <f t="shared" si="4"/>
        <v>59420.24502668709</v>
      </c>
      <c r="C34" s="1">
        <f t="shared" si="0"/>
        <v>15674.91094624645</v>
      </c>
      <c r="D34" s="1">
        <f t="shared" si="1"/>
        <v>5942.024502668709</v>
      </c>
      <c r="E34" s="1">
        <f t="shared" si="2"/>
        <v>9732.88644357774</v>
      </c>
      <c r="F34" s="1">
        <f t="shared" si="3"/>
        <v>49687.35858310935</v>
      </c>
      <c r="G34" s="1">
        <f t="shared" si="5"/>
        <v>354259.77602425637</v>
      </c>
      <c r="H34" s="1">
        <f t="shared" si="6"/>
        <v>100312.64141689063</v>
      </c>
    </row>
    <row r="35" spans="1:8" ht="12.75">
      <c r="A35">
        <v>30</v>
      </c>
      <c r="B35" s="1">
        <f t="shared" si="4"/>
        <v>49687.35858310935</v>
      </c>
      <c r="C35" s="1">
        <f t="shared" si="0"/>
        <v>15674.91094624645</v>
      </c>
      <c r="D35" s="1">
        <f t="shared" si="1"/>
        <v>4968.735858310935</v>
      </c>
      <c r="E35" s="1">
        <f t="shared" si="2"/>
        <v>10706.175087935513</v>
      </c>
      <c r="F35" s="1">
        <f t="shared" si="3"/>
        <v>38981.18349517384</v>
      </c>
      <c r="G35" s="1">
        <f t="shared" si="5"/>
        <v>359228.5118825673</v>
      </c>
      <c r="H35" s="1">
        <f t="shared" si="6"/>
        <v>111018.81650482614</v>
      </c>
    </row>
    <row r="36" spans="1:8" ht="12.75">
      <c r="A36">
        <v>31</v>
      </c>
      <c r="B36" s="1">
        <f t="shared" si="4"/>
        <v>38981.18349517384</v>
      </c>
      <c r="C36" s="1">
        <f t="shared" si="0"/>
        <v>15674.91094624645</v>
      </c>
      <c r="D36" s="1">
        <f t="shared" si="1"/>
        <v>3898.1183495173846</v>
      </c>
      <c r="E36" s="1">
        <f t="shared" si="2"/>
        <v>11776.792596729065</v>
      </c>
      <c r="F36" s="1">
        <f t="shared" si="3"/>
        <v>27204.390898444777</v>
      </c>
      <c r="G36" s="1">
        <f t="shared" si="5"/>
        <v>363126.6302320847</v>
      </c>
      <c r="H36" s="1">
        <f t="shared" si="6"/>
        <v>122795.60910155521</v>
      </c>
    </row>
    <row r="37" spans="1:8" ht="12.75">
      <c r="A37">
        <v>32</v>
      </c>
      <c r="B37" s="1">
        <f t="shared" si="4"/>
        <v>27204.390898444777</v>
      </c>
      <c r="C37" s="1">
        <f t="shared" si="0"/>
        <v>15674.91094624645</v>
      </c>
      <c r="D37" s="1">
        <f t="shared" si="1"/>
        <v>2720.439089844478</v>
      </c>
      <c r="E37" s="1">
        <f t="shared" si="2"/>
        <v>12954.471856401971</v>
      </c>
      <c r="F37" s="1">
        <f t="shared" si="3"/>
        <v>14249.919042042806</v>
      </c>
      <c r="G37" s="1">
        <f t="shared" si="5"/>
        <v>365847.0693219292</v>
      </c>
      <c r="H37" s="1">
        <f t="shared" si="6"/>
        <v>135750.0809579572</v>
      </c>
    </row>
    <row r="38" spans="1:8" ht="12.75">
      <c r="A38">
        <v>33</v>
      </c>
      <c r="B38" s="1">
        <f t="shared" si="4"/>
        <v>14249.919042042806</v>
      </c>
      <c r="C38" s="1">
        <f t="shared" si="0"/>
        <v>15674.91094624645</v>
      </c>
      <c r="D38" s="1">
        <f t="shared" si="1"/>
        <v>1424.9919042042807</v>
      </c>
      <c r="E38" s="1">
        <f t="shared" si="2"/>
        <v>14249.91904204217</v>
      </c>
      <c r="F38" s="1">
        <f t="shared" si="3"/>
        <v>6.366462912410498E-10</v>
      </c>
      <c r="G38" s="1">
        <f t="shared" si="5"/>
        <v>367272.0612261335</v>
      </c>
      <c r="H38" s="1">
        <f t="shared" si="6"/>
        <v>149999.99999999936</v>
      </c>
    </row>
    <row r="39" spans="1:8" ht="12.75">
      <c r="A39">
        <v>34</v>
      </c>
      <c r="B39" s="1">
        <f t="shared" si="4"/>
        <v>0</v>
      </c>
      <c r="C39" s="1">
        <f t="shared" si="0"/>
        <v>0</v>
      </c>
      <c r="D39" s="1">
        <f t="shared" si="1"/>
        <v>0</v>
      </c>
      <c r="E39" s="1">
        <f t="shared" si="2"/>
        <v>0</v>
      </c>
      <c r="F39" s="1">
        <f t="shared" si="3"/>
        <v>0</v>
      </c>
      <c r="G39" s="1">
        <f t="shared" si="5"/>
        <v>367272.0612261335</v>
      </c>
      <c r="H39" s="1">
        <f t="shared" si="6"/>
        <v>149999.99999999936</v>
      </c>
    </row>
    <row r="40" spans="1:8" ht="12.75">
      <c r="A40">
        <v>35</v>
      </c>
      <c r="B40" s="1">
        <f t="shared" si="4"/>
        <v>0</v>
      </c>
      <c r="C40" s="1">
        <f t="shared" si="0"/>
        <v>0</v>
      </c>
      <c r="D40" s="1">
        <f t="shared" si="1"/>
        <v>0</v>
      </c>
      <c r="E40" s="1">
        <f t="shared" si="2"/>
        <v>0</v>
      </c>
      <c r="F40" s="1">
        <f t="shared" si="3"/>
        <v>0</v>
      </c>
      <c r="G40" s="1">
        <f t="shared" si="5"/>
        <v>367272.0612261335</v>
      </c>
      <c r="H40" s="1">
        <f t="shared" si="6"/>
        <v>149999.99999999936</v>
      </c>
    </row>
    <row r="41" spans="1:8" ht="12.75">
      <c r="A41">
        <v>36</v>
      </c>
      <c r="B41" s="1">
        <f t="shared" si="4"/>
        <v>0</v>
      </c>
      <c r="C41" s="1">
        <f t="shared" si="0"/>
        <v>0</v>
      </c>
      <c r="D41" s="1">
        <f t="shared" si="1"/>
        <v>0</v>
      </c>
      <c r="E41" s="1">
        <f t="shared" si="2"/>
        <v>0</v>
      </c>
      <c r="F41" s="1">
        <f t="shared" si="3"/>
        <v>0</v>
      </c>
      <c r="G41" s="1">
        <f t="shared" si="5"/>
        <v>367272.0612261335</v>
      </c>
      <c r="H41" s="1">
        <f t="shared" si="6"/>
        <v>149999.99999999936</v>
      </c>
    </row>
    <row r="42" spans="1:8" ht="12.75">
      <c r="A42">
        <v>37</v>
      </c>
      <c r="B42" s="1">
        <f t="shared" si="4"/>
        <v>0</v>
      </c>
      <c r="C42" s="1">
        <f t="shared" si="0"/>
        <v>0</v>
      </c>
      <c r="D42" s="1">
        <f t="shared" si="1"/>
        <v>0</v>
      </c>
      <c r="E42" s="1">
        <f t="shared" si="2"/>
        <v>0</v>
      </c>
      <c r="F42" s="1">
        <f t="shared" si="3"/>
        <v>0</v>
      </c>
      <c r="G42" s="1">
        <f t="shared" si="5"/>
        <v>367272.0612261335</v>
      </c>
      <c r="H42" s="1">
        <f t="shared" si="6"/>
        <v>149999.99999999936</v>
      </c>
    </row>
    <row r="43" spans="1:8" ht="12.75">
      <c r="A43">
        <v>38</v>
      </c>
      <c r="B43" s="1">
        <f t="shared" si="4"/>
        <v>0</v>
      </c>
      <c r="C43" s="1">
        <f t="shared" si="0"/>
        <v>0</v>
      </c>
      <c r="D43" s="1">
        <f t="shared" si="1"/>
        <v>0</v>
      </c>
      <c r="E43" s="1">
        <f t="shared" si="2"/>
        <v>0</v>
      </c>
      <c r="F43" s="1">
        <f t="shared" si="3"/>
        <v>0</v>
      </c>
      <c r="G43" s="1">
        <f t="shared" si="5"/>
        <v>367272.0612261335</v>
      </c>
      <c r="H43" s="1">
        <f t="shared" si="6"/>
        <v>149999.99999999936</v>
      </c>
    </row>
    <row r="44" spans="1:8" ht="12.75">
      <c r="A44">
        <v>39</v>
      </c>
      <c r="B44" s="1">
        <f t="shared" si="4"/>
        <v>0</v>
      </c>
      <c r="C44" s="1">
        <f t="shared" si="0"/>
        <v>0</v>
      </c>
      <c r="D44" s="1">
        <f t="shared" si="1"/>
        <v>0</v>
      </c>
      <c r="E44" s="1">
        <f t="shared" si="2"/>
        <v>0</v>
      </c>
      <c r="F44" s="1">
        <f t="shared" si="3"/>
        <v>0</v>
      </c>
      <c r="G44" s="1">
        <f t="shared" si="5"/>
        <v>367272.0612261335</v>
      </c>
      <c r="H44" s="1">
        <f t="shared" si="6"/>
        <v>149999.99999999936</v>
      </c>
    </row>
    <row r="45" spans="1:8" ht="12.75">
      <c r="A45">
        <v>40</v>
      </c>
      <c r="B45" s="1">
        <f t="shared" si="4"/>
        <v>0</v>
      </c>
      <c r="C45" s="1">
        <f t="shared" si="0"/>
        <v>0</v>
      </c>
      <c r="D45" s="1">
        <f t="shared" si="1"/>
        <v>0</v>
      </c>
      <c r="E45" s="1">
        <f t="shared" si="2"/>
        <v>0</v>
      </c>
      <c r="F45" s="1">
        <f t="shared" si="3"/>
        <v>0</v>
      </c>
      <c r="G45" s="1">
        <f t="shared" si="5"/>
        <v>367272.0612261335</v>
      </c>
      <c r="H45" s="1">
        <f t="shared" si="6"/>
        <v>149999.99999999936</v>
      </c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  <row r="48" spans="2:8" ht="12.75">
      <c r="B48" s="1"/>
      <c r="C48" s="1"/>
      <c r="D48" s="1"/>
      <c r="E48" s="1"/>
      <c r="F48" s="1"/>
      <c r="G48" s="1"/>
      <c r="H48" s="1"/>
    </row>
    <row r="49" spans="2:8" ht="12.75">
      <c r="B49" s="1"/>
      <c r="C49" s="1"/>
      <c r="D49" s="1"/>
      <c r="E49" s="1"/>
      <c r="F49" s="1"/>
      <c r="G49" s="1"/>
      <c r="H49" s="1"/>
    </row>
    <row r="51" spans="4:5" ht="12.75">
      <c r="D51" s="1">
        <f>SUM(D6:D45)</f>
        <v>367272.0612261335</v>
      </c>
      <c r="E51" s="1">
        <f>SUM(E6:E45)</f>
        <v>149999.99999999936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b06006</dc:creator>
  <cp:keywords/>
  <dc:description/>
  <cp:lastModifiedBy>GVdK</cp:lastModifiedBy>
  <dcterms:created xsi:type="dcterms:W3CDTF">2007-11-27T10:38:07Z</dcterms:created>
  <dcterms:modified xsi:type="dcterms:W3CDTF">2007-12-27T12:25:34Z</dcterms:modified>
  <cp:category/>
  <cp:version/>
  <cp:contentType/>
  <cp:contentStatus/>
</cp:coreProperties>
</file>